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5" windowWidth="11340" windowHeight="6540"/>
  </bookViews>
  <sheets>
    <sheet name="marts 2016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K10" i="1" l="1"/>
  <c r="K14" i="1"/>
  <c r="J10" i="1"/>
  <c r="C16" i="1"/>
  <c r="B16" i="1"/>
  <c r="I10" i="1"/>
  <c r="I11" i="1"/>
  <c r="K11" i="1" s="1"/>
  <c r="I12" i="1"/>
  <c r="K12" i="1" s="1"/>
  <c r="I13" i="1"/>
  <c r="K13" i="1" s="1"/>
  <c r="I14" i="1"/>
  <c r="I9" i="1"/>
  <c r="K9" i="1" s="1"/>
  <c r="H10" i="1"/>
  <c r="H11" i="1"/>
  <c r="J11" i="1" s="1"/>
  <c r="H12" i="1"/>
  <c r="J12" i="1" s="1"/>
  <c r="H13" i="1"/>
  <c r="H14" i="1"/>
  <c r="J14" i="1" s="1"/>
  <c r="H9" i="1"/>
  <c r="J9" i="1" s="1"/>
  <c r="E10" i="1"/>
  <c r="E11" i="1"/>
  <c r="E12" i="1"/>
  <c r="E13" i="1"/>
  <c r="E14" i="1"/>
  <c r="D10" i="1"/>
  <c r="D11" i="1"/>
  <c r="D12" i="1"/>
  <c r="D13" i="1"/>
  <c r="D14" i="1"/>
  <c r="D9" i="1"/>
  <c r="E9" i="1"/>
  <c r="H26" i="1" l="1"/>
  <c r="K16" i="1"/>
  <c r="E20" i="1" s="1"/>
  <c r="H16" i="1"/>
  <c r="E19" i="1" s="1"/>
  <c r="I16" i="1"/>
  <c r="J13" i="1"/>
  <c r="J16" i="1" s="1"/>
  <c r="J26" i="1" l="1"/>
</calcChain>
</file>

<file path=xl/sharedStrings.xml><?xml version="1.0" encoding="utf-8"?>
<sst xmlns="http://schemas.openxmlformats.org/spreadsheetml/2006/main" count="47" uniqueCount="36">
  <si>
    <t>.</t>
  </si>
  <si>
    <t>Fordeling af SSH og SSA antal personer 2016</t>
  </si>
  <si>
    <t>Mål for fordeling pct 2018</t>
  </si>
  <si>
    <t>Fordeling SSH og SSA 2018 antal personer</t>
  </si>
  <si>
    <t>Samlet Reduktion SSH og øgning SSA</t>
  </si>
  <si>
    <t>Organisation</t>
  </si>
  <si>
    <t>SSH 2016</t>
  </si>
  <si>
    <t>SSA 2016</t>
  </si>
  <si>
    <t>SSH mv %</t>
  </si>
  <si>
    <t>SSA %</t>
  </si>
  <si>
    <t>SSH %   2018</t>
  </si>
  <si>
    <t>SSA % 2018</t>
  </si>
  <si>
    <t>Samlet Reduktion SSH</t>
  </si>
  <si>
    <t>Samlet øgning SSA</t>
  </si>
  <si>
    <t>SSH antal pers 2018</t>
  </si>
  <si>
    <t>SSA antal pers 2018</t>
  </si>
  <si>
    <t>Centerområde Syd/Øst</t>
  </si>
  <si>
    <t>Centerområde Nord/Vest</t>
  </si>
  <si>
    <t>Hjemmeplejen Nord/Øst</t>
  </si>
  <si>
    <t>Hjemmeplejen Midt/Vest</t>
  </si>
  <si>
    <t>Centerområde Midt</t>
  </si>
  <si>
    <t>SUM:</t>
  </si>
  <si>
    <t>Forventet antal personer der skal kompetenceafklares:</t>
  </si>
  <si>
    <t>Forventet stigning i antallet af ansatte SSA’ere i 2018:</t>
  </si>
  <si>
    <t>-          Forventet fordeling af SSH’ere og SSA’ere frem mod 2018</t>
  </si>
  <si>
    <t>*I regnestykket er der ikke taget højde for udskrift i medarbejderstab af naturlig årsag.</t>
  </si>
  <si>
    <t>Opgørelse marts 2016</t>
  </si>
  <si>
    <t>afstemn</t>
  </si>
  <si>
    <t>Fordeling pct  2016</t>
  </si>
  <si>
    <t>Danske Diakonhjem Frit valg/inde</t>
  </si>
  <si>
    <t>Udvikling i fordeling mellem SSH og SSA fra 2015 til 2016</t>
  </si>
  <si>
    <t>Fordeling pct  2015</t>
  </si>
  <si>
    <t>SSH  %</t>
  </si>
  <si>
    <t>SSH %</t>
  </si>
  <si>
    <t xml:space="preserve">SSH %   </t>
  </si>
  <si>
    <t xml:space="preserve">SSA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</si>
</sst>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0" fillId="0" borderId="0" xfId="0" applyNumberFormat="1" applyBorder="1"/>
    <xf numFmtId="1" fontId="0" fillId="0" borderId="0" xfId="0" applyNumberFormat="1" applyBorder="1"/>
    <xf numFmtId="0" fontId="1" fillId="0" borderId="6" xfId="0" applyFont="1" applyBorder="1"/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4" xfId="0" applyNumberFormat="1" applyFont="1" applyBorder="1"/>
    <xf numFmtId="9" fontId="1" fillId="0" borderId="5" xfId="0" applyNumberFormat="1" applyFont="1" applyBorder="1"/>
    <xf numFmtId="0" fontId="1" fillId="0" borderId="2" xfId="0" applyFont="1" applyBorder="1" applyAlignment="1">
      <alignment wrapText="1"/>
    </xf>
    <xf numFmtId="1" fontId="0" fillId="0" borderId="4" xfId="0" applyNumberFormat="1" applyBorder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1" xfId="0" applyNumberFormat="1" applyBorder="1"/>
    <xf numFmtId="1" fontId="0" fillId="0" borderId="9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0" xfId="0" applyNumberFormat="1" applyBorder="1"/>
    <xf numFmtId="0" fontId="0" fillId="0" borderId="14" xfId="0" applyBorder="1"/>
    <xf numFmtId="9" fontId="0" fillId="0" borderId="12" xfId="0" applyNumberFormat="1" applyBorder="1"/>
    <xf numFmtId="0" fontId="0" fillId="0" borderId="13" xfId="0" applyBorder="1"/>
    <xf numFmtId="0" fontId="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130" zoomScaleNormal="130" workbookViewId="0">
      <selection activeCell="C25" sqref="C25"/>
    </sheetView>
  </sheetViews>
  <sheetFormatPr defaultRowHeight="12.75" x14ac:dyDescent="0.2"/>
  <cols>
    <col min="1" max="1" width="27.5703125" customWidth="1"/>
    <col min="3" max="3" width="9.85546875" customWidth="1"/>
    <col min="4" max="4" width="10.5703125" customWidth="1"/>
    <col min="9" max="9" width="8.28515625" customWidth="1"/>
    <col min="10" max="10" width="12" customWidth="1"/>
    <col min="11" max="11" width="11.5703125" customWidth="1"/>
    <col min="12" max="12" width="5" customWidth="1"/>
  </cols>
  <sheetData>
    <row r="1" spans="1:24" x14ac:dyDescent="0.2">
      <c r="A1" s="2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X1" t="s">
        <v>0</v>
      </c>
    </row>
    <row r="2" spans="1:24" x14ac:dyDescent="0.2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4" ht="43.5" customHeight="1" thickBot="1" x14ac:dyDescent="0.25">
      <c r="A6" s="14"/>
      <c r="B6" s="37" t="s">
        <v>1</v>
      </c>
      <c r="C6" s="38"/>
      <c r="D6" s="37" t="s">
        <v>28</v>
      </c>
      <c r="E6" s="38"/>
      <c r="F6" s="37" t="s">
        <v>2</v>
      </c>
      <c r="G6" s="38"/>
      <c r="H6" s="37" t="s">
        <v>3</v>
      </c>
      <c r="I6" s="38"/>
      <c r="J6" s="37" t="s">
        <v>4</v>
      </c>
      <c r="K6" s="39"/>
      <c r="L6" s="38"/>
      <c r="M6" s="2"/>
    </row>
    <row r="7" spans="1:24" ht="58.5" customHeight="1" x14ac:dyDescent="0.2">
      <c r="A7" s="6" t="s">
        <v>5</v>
      </c>
      <c r="B7" s="5" t="s">
        <v>6</v>
      </c>
      <c r="C7" s="15" t="s">
        <v>7</v>
      </c>
      <c r="D7" s="7" t="s">
        <v>8</v>
      </c>
      <c r="E7" s="7" t="s">
        <v>9</v>
      </c>
      <c r="F7" s="16" t="s">
        <v>10</v>
      </c>
      <c r="G7" s="17" t="s">
        <v>11</v>
      </c>
      <c r="H7" s="8" t="s">
        <v>14</v>
      </c>
      <c r="I7" s="8" t="s">
        <v>15</v>
      </c>
      <c r="J7" s="16" t="s">
        <v>12</v>
      </c>
      <c r="K7" s="20" t="s">
        <v>13</v>
      </c>
      <c r="L7" s="15"/>
      <c r="M7" s="2"/>
    </row>
    <row r="8" spans="1:24" ht="6.75" customHeight="1" x14ac:dyDescent="0.2">
      <c r="A8" s="9"/>
      <c r="B8" s="9"/>
      <c r="C8" s="11"/>
      <c r="D8" s="10"/>
      <c r="E8" s="10"/>
      <c r="F8" s="9"/>
      <c r="G8" s="11"/>
      <c r="H8" s="10"/>
      <c r="I8" s="10"/>
      <c r="J8" s="9"/>
      <c r="K8" s="10"/>
      <c r="L8" s="11"/>
    </row>
    <row r="9" spans="1:24" x14ac:dyDescent="0.2">
      <c r="A9" s="9" t="s">
        <v>16</v>
      </c>
      <c r="B9" s="22">
        <v>50</v>
      </c>
      <c r="C9" s="23">
        <v>54</v>
      </c>
      <c r="D9" s="12">
        <f>B9/(B9+C9)</f>
        <v>0.48076923076923078</v>
      </c>
      <c r="E9" s="12">
        <f>+C9/(B9+C9)</f>
        <v>0.51923076923076927</v>
      </c>
      <c r="F9" s="18">
        <v>0.35</v>
      </c>
      <c r="G9" s="19">
        <v>0.65</v>
      </c>
      <c r="H9" s="13">
        <f>(+B9+C9)*F9</f>
        <v>36.4</v>
      </c>
      <c r="I9" s="13">
        <f>+(B9+C9)*G9</f>
        <v>67.600000000000009</v>
      </c>
      <c r="J9" s="21">
        <f>-B9+H9</f>
        <v>-13.600000000000001</v>
      </c>
      <c r="K9" s="13">
        <f>+I9-C9</f>
        <v>13.600000000000009</v>
      </c>
      <c r="L9" s="11"/>
    </row>
    <row r="10" spans="1:24" x14ac:dyDescent="0.2">
      <c r="A10" s="9" t="s">
        <v>17</v>
      </c>
      <c r="B10" s="22">
        <v>74</v>
      </c>
      <c r="C10" s="23">
        <v>77</v>
      </c>
      <c r="D10" s="12">
        <f t="shared" ref="D10:D14" si="0">B10/(B10+C10)</f>
        <v>0.49006622516556292</v>
      </c>
      <c r="E10" s="12">
        <f t="shared" ref="E10:E14" si="1">+C10/(B10+C10)</f>
        <v>0.50993377483443714</v>
      </c>
      <c r="F10" s="18">
        <v>0.25</v>
      </c>
      <c r="G10" s="19">
        <v>0.75</v>
      </c>
      <c r="H10" s="13">
        <f t="shared" ref="H10:H14" si="2">(+B10+C10)*F10</f>
        <v>37.75</v>
      </c>
      <c r="I10" s="13">
        <f t="shared" ref="I10:I14" si="3">+(B10+C10)*G10</f>
        <v>113.25</v>
      </c>
      <c r="J10" s="21">
        <f t="shared" ref="J10:J14" si="4">-B10+H10</f>
        <v>-36.25</v>
      </c>
      <c r="K10" s="13">
        <f t="shared" ref="K10:K14" si="5">+I10-C10</f>
        <v>36.25</v>
      </c>
      <c r="L10" s="11"/>
    </row>
    <row r="11" spans="1:24" x14ac:dyDescent="0.2">
      <c r="A11" s="9" t="s">
        <v>18</v>
      </c>
      <c r="B11" s="22">
        <v>58</v>
      </c>
      <c r="C11" s="23">
        <v>51</v>
      </c>
      <c r="D11" s="12">
        <f t="shared" si="0"/>
        <v>0.5321100917431193</v>
      </c>
      <c r="E11" s="12">
        <f t="shared" si="1"/>
        <v>0.46788990825688076</v>
      </c>
      <c r="F11" s="18">
        <v>0.25</v>
      </c>
      <c r="G11" s="19">
        <v>0.75</v>
      </c>
      <c r="H11" s="13">
        <f t="shared" si="2"/>
        <v>27.25</v>
      </c>
      <c r="I11" s="13">
        <f t="shared" si="3"/>
        <v>81.75</v>
      </c>
      <c r="J11" s="21">
        <f t="shared" si="4"/>
        <v>-30.75</v>
      </c>
      <c r="K11" s="13">
        <f t="shared" si="5"/>
        <v>30.75</v>
      </c>
      <c r="L11" s="11"/>
    </row>
    <row r="12" spans="1:24" x14ac:dyDescent="0.2">
      <c r="A12" s="9" t="s">
        <v>19</v>
      </c>
      <c r="B12" s="22">
        <v>79</v>
      </c>
      <c r="C12" s="23">
        <v>64</v>
      </c>
      <c r="D12" s="12">
        <f t="shared" si="0"/>
        <v>0.55244755244755239</v>
      </c>
      <c r="E12" s="12">
        <f t="shared" si="1"/>
        <v>0.44755244755244755</v>
      </c>
      <c r="F12" s="18">
        <v>0.33</v>
      </c>
      <c r="G12" s="19">
        <v>0.67</v>
      </c>
      <c r="H12" s="13">
        <f t="shared" si="2"/>
        <v>47.190000000000005</v>
      </c>
      <c r="I12" s="13">
        <f t="shared" si="3"/>
        <v>95.81</v>
      </c>
      <c r="J12" s="21">
        <f t="shared" si="4"/>
        <v>-31.809999999999995</v>
      </c>
      <c r="K12" s="13">
        <f t="shared" si="5"/>
        <v>31.810000000000002</v>
      </c>
      <c r="L12" s="11"/>
    </row>
    <row r="13" spans="1:24" x14ac:dyDescent="0.2">
      <c r="A13" s="9" t="s">
        <v>20</v>
      </c>
      <c r="B13" s="22">
        <v>60</v>
      </c>
      <c r="C13" s="23">
        <v>53</v>
      </c>
      <c r="D13" s="12">
        <f t="shared" si="0"/>
        <v>0.53097345132743368</v>
      </c>
      <c r="E13" s="12">
        <f t="shared" si="1"/>
        <v>0.46902654867256638</v>
      </c>
      <c r="F13" s="18">
        <v>0.35</v>
      </c>
      <c r="G13" s="19">
        <v>0.65</v>
      </c>
      <c r="H13" s="13">
        <f t="shared" si="2"/>
        <v>39.549999999999997</v>
      </c>
      <c r="I13" s="13">
        <f t="shared" si="3"/>
        <v>73.45</v>
      </c>
      <c r="J13" s="21">
        <f t="shared" si="4"/>
        <v>-20.450000000000003</v>
      </c>
      <c r="K13" s="13">
        <f t="shared" si="5"/>
        <v>20.450000000000003</v>
      </c>
      <c r="L13" s="11"/>
    </row>
    <row r="14" spans="1:24" x14ac:dyDescent="0.2">
      <c r="A14" s="24" t="s">
        <v>29</v>
      </c>
      <c r="B14" s="22">
        <v>58</v>
      </c>
      <c r="C14" s="23">
        <v>33</v>
      </c>
      <c r="D14" s="12">
        <f t="shared" si="0"/>
        <v>0.63736263736263732</v>
      </c>
      <c r="E14" s="12">
        <f t="shared" si="1"/>
        <v>0.36263736263736263</v>
      </c>
      <c r="F14" s="18">
        <v>0.3</v>
      </c>
      <c r="G14" s="19">
        <v>0.7</v>
      </c>
      <c r="H14" s="13">
        <f t="shared" si="2"/>
        <v>27.3</v>
      </c>
      <c r="I14" s="13">
        <f t="shared" si="3"/>
        <v>63.699999999999996</v>
      </c>
      <c r="J14" s="21">
        <f t="shared" si="4"/>
        <v>-30.7</v>
      </c>
      <c r="K14" s="13">
        <f t="shared" si="5"/>
        <v>30.699999999999996</v>
      </c>
      <c r="L14" s="11"/>
    </row>
    <row r="15" spans="1:24" ht="1.5" customHeight="1" x14ac:dyDescent="0.2">
      <c r="A15" s="9"/>
      <c r="B15" s="22"/>
      <c r="C15" s="23"/>
      <c r="D15" s="12"/>
      <c r="E15" s="12"/>
      <c r="F15" s="18"/>
      <c r="G15" s="19"/>
      <c r="H15" s="13"/>
      <c r="I15" s="13"/>
      <c r="J15" s="21"/>
      <c r="K15" s="13"/>
      <c r="L15" s="11"/>
    </row>
    <row r="16" spans="1:24" ht="13.5" thickBot="1" x14ac:dyDescent="0.25">
      <c r="A16" s="25" t="s">
        <v>21</v>
      </c>
      <c r="B16" s="25">
        <f>SUM(B9:B15)</f>
        <v>379</v>
      </c>
      <c r="C16" s="26">
        <f>SUM(C9:C15)</f>
        <v>332</v>
      </c>
      <c r="D16" s="27"/>
      <c r="E16" s="27"/>
      <c r="F16" s="25"/>
      <c r="G16" s="26"/>
      <c r="H16" s="28">
        <f>SUM(H9:H15)</f>
        <v>215.44</v>
      </c>
      <c r="I16" s="28">
        <f>SUM(I9:I15)</f>
        <v>495.56</v>
      </c>
      <c r="J16" s="29">
        <f>SUM(J9:J15)</f>
        <v>-163.56</v>
      </c>
      <c r="K16" s="28">
        <f>SUM(K9:K15)</f>
        <v>163.56</v>
      </c>
      <c r="L16" s="26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 t="s">
        <v>22</v>
      </c>
      <c r="B19" s="1"/>
      <c r="C19" s="1"/>
      <c r="D19" s="1"/>
      <c r="E19" s="3">
        <f>+H16</f>
        <v>215.44</v>
      </c>
      <c r="F19" s="1"/>
      <c r="G19" s="1"/>
      <c r="H19" s="1"/>
      <c r="I19" s="1"/>
      <c r="J19" s="1"/>
      <c r="K19" s="1"/>
    </row>
    <row r="20" spans="1:11" x14ac:dyDescent="0.2">
      <c r="A20" s="1" t="s">
        <v>23</v>
      </c>
      <c r="B20" s="1"/>
      <c r="C20" s="1"/>
      <c r="D20" s="1"/>
      <c r="E20" s="3">
        <f>+K16</f>
        <v>163.56</v>
      </c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4" t="s">
        <v>27</v>
      </c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>
        <f>+B16+C16</f>
        <v>711</v>
      </c>
      <c r="I26" s="1"/>
      <c r="J26" s="3">
        <f>+H16+I16</f>
        <v>711</v>
      </c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30" t="s">
        <v>30</v>
      </c>
      <c r="B29" s="31"/>
      <c r="C29" s="31"/>
      <c r="D29" s="31"/>
      <c r="E29" s="31"/>
      <c r="F29" s="31"/>
      <c r="G29" s="31"/>
      <c r="H29" s="32"/>
    </row>
    <row r="30" spans="1:11" x14ac:dyDescent="0.2">
      <c r="A30" s="9"/>
      <c r="B30" s="10"/>
      <c r="C30" s="10"/>
      <c r="D30" s="10"/>
      <c r="E30" s="10"/>
      <c r="F30" s="10"/>
      <c r="G30" s="10"/>
      <c r="H30" s="11"/>
    </row>
    <row r="31" spans="1:11" x14ac:dyDescent="0.2">
      <c r="A31" s="9"/>
      <c r="B31" s="10" t="s">
        <v>31</v>
      </c>
      <c r="C31" s="10"/>
      <c r="D31" s="10" t="s">
        <v>28</v>
      </c>
      <c r="E31" s="10"/>
      <c r="F31" s="10" t="s">
        <v>2</v>
      </c>
      <c r="G31" s="10"/>
      <c r="H31" s="11"/>
    </row>
    <row r="32" spans="1:11" x14ac:dyDescent="0.2">
      <c r="A32" s="9" t="s">
        <v>5</v>
      </c>
      <c r="B32" s="10" t="s">
        <v>32</v>
      </c>
      <c r="C32" s="10" t="s">
        <v>9</v>
      </c>
      <c r="D32" s="10" t="s">
        <v>33</v>
      </c>
      <c r="E32" s="10" t="s">
        <v>9</v>
      </c>
      <c r="F32" s="10" t="s">
        <v>34</v>
      </c>
      <c r="G32" s="10" t="s">
        <v>35</v>
      </c>
      <c r="H32" s="11"/>
    </row>
    <row r="33" spans="1:8" x14ac:dyDescent="0.2">
      <c r="A33" s="9"/>
      <c r="B33" s="10"/>
      <c r="C33" s="10"/>
      <c r="D33" s="10"/>
      <c r="E33" s="10"/>
      <c r="F33" s="10"/>
      <c r="G33" s="10"/>
      <c r="H33" s="11"/>
    </row>
    <row r="34" spans="1:8" x14ac:dyDescent="0.2">
      <c r="A34" s="9" t="s">
        <v>16</v>
      </c>
      <c r="B34" s="33">
        <v>0.61</v>
      </c>
      <c r="C34" s="33">
        <v>0.39</v>
      </c>
      <c r="D34" s="33">
        <v>0.48</v>
      </c>
      <c r="E34" s="33">
        <v>0.52</v>
      </c>
      <c r="F34" s="33">
        <v>0.35</v>
      </c>
      <c r="G34" s="33">
        <v>0.65</v>
      </c>
      <c r="H34" s="11"/>
    </row>
    <row r="35" spans="1:8" x14ac:dyDescent="0.2">
      <c r="A35" s="9" t="s">
        <v>17</v>
      </c>
      <c r="B35" s="33">
        <v>0.62</v>
      </c>
      <c r="C35" s="33">
        <v>0.38</v>
      </c>
      <c r="D35" s="33">
        <v>0.49</v>
      </c>
      <c r="E35" s="33">
        <v>0.51</v>
      </c>
      <c r="F35" s="33">
        <v>0.25</v>
      </c>
      <c r="G35" s="33">
        <v>0.75</v>
      </c>
      <c r="H35" s="11"/>
    </row>
    <row r="36" spans="1:8" x14ac:dyDescent="0.2">
      <c r="A36" s="9" t="s">
        <v>18</v>
      </c>
      <c r="B36" s="33">
        <v>0.77</v>
      </c>
      <c r="C36" s="33">
        <v>0.23</v>
      </c>
      <c r="D36" s="33">
        <v>0.53</v>
      </c>
      <c r="E36" s="33">
        <v>0.47</v>
      </c>
      <c r="F36" s="33">
        <v>0.25</v>
      </c>
      <c r="G36" s="33">
        <v>0.75</v>
      </c>
      <c r="H36" s="11"/>
    </row>
    <row r="37" spans="1:8" x14ac:dyDescent="0.2">
      <c r="A37" s="9" t="s">
        <v>19</v>
      </c>
      <c r="B37" s="33">
        <v>0.67</v>
      </c>
      <c r="C37" s="33">
        <v>0.33</v>
      </c>
      <c r="D37" s="33">
        <v>0.55000000000000004</v>
      </c>
      <c r="E37" s="33">
        <v>0.45</v>
      </c>
      <c r="F37" s="33">
        <v>0.33</v>
      </c>
      <c r="G37" s="33">
        <v>0.67</v>
      </c>
      <c r="H37" s="11"/>
    </row>
    <row r="38" spans="1:8" x14ac:dyDescent="0.2">
      <c r="A38" s="9" t="s">
        <v>20</v>
      </c>
      <c r="B38" s="33">
        <v>0.56999999999999995</v>
      </c>
      <c r="C38" s="33">
        <v>0.43</v>
      </c>
      <c r="D38" s="33">
        <v>0.53</v>
      </c>
      <c r="E38" s="33">
        <v>0.47</v>
      </c>
      <c r="F38" s="33">
        <v>0.35</v>
      </c>
      <c r="G38" s="33">
        <v>0.65</v>
      </c>
      <c r="H38" s="11"/>
    </row>
    <row r="39" spans="1:8" ht="13.5" thickBot="1" x14ac:dyDescent="0.25">
      <c r="A39" s="34" t="s">
        <v>29</v>
      </c>
      <c r="B39" s="35">
        <v>0.65</v>
      </c>
      <c r="C39" s="35">
        <v>0.35</v>
      </c>
      <c r="D39" s="35">
        <v>0.64</v>
      </c>
      <c r="E39" s="35">
        <v>0.36</v>
      </c>
      <c r="F39" s="35">
        <v>0.3</v>
      </c>
      <c r="G39" s="35">
        <v>0.7</v>
      </c>
      <c r="H39" s="36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</sheetData>
  <mergeCells count="5">
    <mergeCell ref="B6:C6"/>
    <mergeCell ref="D6:E6"/>
    <mergeCell ref="F6:G6"/>
    <mergeCell ref="H6:I6"/>
    <mergeCell ref="J6:L6"/>
  </mergeCells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46746/16</EnclosureFileNumber>
    <MeetingStartDate xmlns="d08b57ff-b9b7-4581-975d-98f87b579a51">2016-06-16T11:30:00+00:00</MeetingStartDate>
    <AgendaId xmlns="d08b57ff-b9b7-4581-975d-98f87b579a51">5497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2129256</FusionId>
    <DocumentType xmlns="d08b57ff-b9b7-4581-975d-98f87b579a51"/>
    <AgendaAccessLevelName xmlns="d08b57ff-b9b7-4581-975d-98f87b579a51">Åben</AgendaAccessLevelName>
    <UNC xmlns="d08b57ff-b9b7-4581-975d-98f87b579a51">1921411</UNC>
    <MeetingDateAndTime xmlns="d08b57ff-b9b7-4581-975d-98f87b579a51">16-06-2016 fra 13:30 - 15:30</MeetingDateAndTime>
    <MeetingTitle xmlns="d08b57ff-b9b7-4581-975d-98f87b579a51">16-06-2016</MeetingTitle>
    <MeetingEndDate xmlns="d08b57ff-b9b7-4581-975d-98f87b579a51">2016-06-16T13:30:00+00:00</MeetingEndDate>
    <PWDescription xmlns="d08b57ff-b9b7-4581-975d-98f87b579a51">Opgørelse marts 2016 - Fordeling SSH og SSA frem mod 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909C94AB-FE76-4094-9A06-BDFE96BE0E5D}"/>
</file>

<file path=customXml/itemProps2.xml><?xml version="1.0" encoding="utf-8"?>
<ds:datastoreItem xmlns:ds="http://schemas.openxmlformats.org/officeDocument/2006/customXml" ds:itemID="{87E13E52-C620-4825-87C1-694D4A3C9188}"/>
</file>

<file path=customXml/itemProps3.xml><?xml version="1.0" encoding="utf-8"?>
<ds:datastoreItem xmlns:ds="http://schemas.openxmlformats.org/officeDocument/2006/customXml" ds:itemID="{6B21BAAB-540A-4C68-9014-1AE675478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marts 2016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-16-06-2016 - Bilag 06.01 Opgørelse marts 2016 - Fordeling SSH og SSA frem mod 2018</dc:title>
  <dc:creator>Christel Zøhner</dc:creator>
  <cp:lastModifiedBy>Christel Zøhner</cp:lastModifiedBy>
  <cp:lastPrinted>2016-04-07T09:07:34Z</cp:lastPrinted>
  <dcterms:created xsi:type="dcterms:W3CDTF">1996-11-12T13:28:11Z</dcterms:created>
  <dcterms:modified xsi:type="dcterms:W3CDTF">2016-06-06T08:56:22Z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{EA8E679B-6ED0-4494-9D4A-1D1D6282F485}</vt:lpwstr>
  </property>
  <property fmtid="{D5CDD505-2E9C-101B-9397-08002B2CF9AE}" pid="3" name="ContentTypeId">
    <vt:lpwstr>0x0101003D7BFBD5F481E14985D820F2A1C38BC800C867DCA9723D5D41B98144D00A8161C2</vt:lpwstr>
  </property>
</Properties>
</file>